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44" windowWidth="16260" windowHeight="4776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5" i="1" l="1"/>
  <c r="G25" i="1" s="1"/>
  <c r="D25" i="1"/>
  <c r="I18" i="1"/>
  <c r="I17" i="1"/>
  <c r="I16" i="1"/>
  <c r="I19" i="1" s="1"/>
  <c r="B11" i="1"/>
  <c r="C9" i="1"/>
  <c r="C11" i="1" s="1"/>
  <c r="D8" i="1"/>
  <c r="D7" i="1"/>
  <c r="H6" i="1"/>
  <c r="D6" i="1"/>
  <c r="H5" i="1"/>
  <c r="D5" i="1"/>
  <c r="H4" i="1"/>
  <c r="D4" i="1"/>
  <c r="D3" i="1"/>
  <c r="D2" i="1"/>
  <c r="D9" i="1" l="1"/>
  <c r="D11" i="1" s="1"/>
</calcChain>
</file>

<file path=xl/sharedStrings.xml><?xml version="1.0" encoding="utf-8"?>
<sst xmlns="http://schemas.openxmlformats.org/spreadsheetml/2006/main" count="41" uniqueCount="39">
  <si>
    <t>Item</t>
  </si>
  <si>
    <t>Actual</t>
  </si>
  <si>
    <t>gastado o comprometido</t>
  </si>
  <si>
    <t>Quedan</t>
  </si>
  <si>
    <t>Nueva propuesta</t>
  </si>
  <si>
    <t>Becas</t>
  </si>
  <si>
    <t>Bienes de Capital</t>
  </si>
  <si>
    <t>server LPN</t>
  </si>
  <si>
    <t>Infraestructura</t>
  </si>
  <si>
    <t>Materiales e insumos</t>
  </si>
  <si>
    <t>Consultorías</t>
  </si>
  <si>
    <t>Recursos Humanos</t>
  </si>
  <si>
    <t>Viajes y viáticos</t>
  </si>
  <si>
    <t>Otros Costos</t>
  </si>
  <si>
    <t>TOTAL</t>
  </si>
  <si>
    <t>ingresa</t>
  </si>
  <si>
    <t>egresa</t>
  </si>
  <si>
    <t>$/mes</t>
  </si>
  <si>
    <t>Renuncia</t>
  </si>
  <si>
    <t>Cant. Meses</t>
  </si>
  <si>
    <t>Total $</t>
  </si>
  <si>
    <t>UNLP 01</t>
  </si>
  <si>
    <t>capacitación</t>
  </si>
  <si>
    <t>HAWRYSZCZUK, Rocío Sabrina</t>
  </si>
  <si>
    <t>UNLP 02</t>
  </si>
  <si>
    <t>CASTROMAN, Gabriel Alejandro</t>
  </si>
  <si>
    <t>UNLP 03</t>
  </si>
  <si>
    <t>inicio</t>
  </si>
  <si>
    <t>MARTINEZ CORREDOR, Robiel</t>
  </si>
  <si>
    <t>Viajes, viáticos, honorarios</t>
  </si>
  <si>
    <t>total</t>
  </si>
  <si>
    <t>Desembolso</t>
  </si>
  <si>
    <t>$</t>
  </si>
  <si>
    <t>falta gastar</t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</si>
  <si>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Juan Enrique Santos 3 viajes a Hungria, Roma y EEUU viáticos y pasajes: $47.182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</si>
  <si>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Carcione viaje desde Italia viáticos: $15.065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</si>
  <si>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Viáticos nacionales: $4864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</si>
  <si>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C}Inscripción a congresos: $6.250</t>
    </r>
  </si>
  <si>
    <t>Bienes de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</si>
</sst>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Times New Roman"/>
      <family val="1"/>
    </font>
    <font>
      <b/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/>
    <xf numFmtId="0" fontId="3" fillId="0" borderId="0" xfId="0" applyFont="1"/>
    <xf numFmtId="0" fontId="4" fillId="0" borderId="3" xfId="0" applyFont="1" applyBorder="1" applyAlignment="1">
      <alignment horizontal="justify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5" fillId="2" borderId="6" xfId="0" applyFont="1" applyFill="1" applyBorder="1" applyAlignment="1">
      <alignment horizontal="justify" vertical="center" wrapText="1"/>
    </xf>
    <xf numFmtId="4" fontId="2" fillId="2" borderId="7" xfId="0" applyNumberFormat="1" applyFont="1" applyFill="1" applyBorder="1"/>
    <xf numFmtId="4" fontId="3" fillId="3" borderId="5" xfId="0" applyNumberFormat="1" applyFont="1" applyFill="1" applyBorder="1"/>
    <xf numFmtId="4" fontId="3" fillId="0" borderId="8" xfId="0" applyNumberFormat="1" applyFont="1" applyBorder="1"/>
    <xf numFmtId="0" fontId="2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9" xfId="0" applyBorder="1"/>
    <xf numFmtId="14" fontId="0" fillId="0" borderId="1" xfId="0" applyNumberFormat="1" applyBorder="1"/>
    <xf numFmtId="1" fontId="0" fillId="0" borderId="1" xfId="0" applyNumberFormat="1" applyBorder="1"/>
    <xf numFmtId="0" fontId="0" fillId="4" borderId="9" xfId="0" applyFill="1" applyBorder="1"/>
    <xf numFmtId="14" fontId="0" fillId="4" borderId="1" xfId="0" applyNumberFormat="1" applyFill="1" applyBorder="1"/>
    <xf numFmtId="14" fontId="6" fillId="0" borderId="1" xfId="0" applyNumberFormat="1" applyFont="1" applyBorder="1"/>
    <xf numFmtId="1" fontId="7" fillId="0" borderId="1" xfId="0" applyNumberFormat="1" applyFont="1" applyBorder="1"/>
    <xf numFmtId="0" fontId="6" fillId="0" borderId="1" xfId="0" applyFont="1" applyBorder="1"/>
    <xf numFmtId="0" fontId="1" fillId="0" borderId="0" xfId="0" applyFont="1"/>
    <xf numFmtId="0" fontId="0" fillId="0" borderId="1" xfId="0" applyBorder="1" applyAlignment="1">
      <alignment horizontal="right"/>
    </xf>
    <xf numFmtId="0" fontId="0" fillId="0" borderId="1" xfId="0" applyFill="1" applyBorder="1"/>
    <xf numFmtId="0" fontId="8" fillId="0" borderId="0" xfId="0" applyFont="1" applyAlignment="1">
      <alignment horizontal="left" vertical="center" indent="5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29</xdr:row>
      <xdr:rowOff>95250</xdr:rowOff>
    </xdr:from>
    <xdr:to>
      <xdr:col>2</xdr:col>
      <xdr:colOff>1019175</xdr:colOff>
      <xdr:row>48</xdr:row>
      <xdr:rowOff>8454</xdr:rowOff>
    </xdr:to>
    <xdr:pic>
      <xdr:nvPicPr>
        <xdr:cNvPr id="3" name="1 Imagen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459" t="17780" r="45549" b="41005"/>
        <a:stretch/>
      </xdr:blipFill>
      <xdr:spPr>
        <a:xfrm>
          <a:off x="19050" y="6602730"/>
          <a:ext cx="6052185" cy="3387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13" workbookViewId="0">
      <selection sqref="A1:XFD1048576"/>
    </sheetView>
  </sheetViews>
  <sheetFormatPr defaultColWidth="11.5546875" defaultRowHeight="14.4" x14ac:dyDescent="0.3"/>
  <cols>
    <col min="1" max="1" width="22.6640625" customWidth="1"/>
    <col min="2" max="2" width="16.33203125" customWidth="1"/>
    <col min="3" max="3" width="19.5546875" customWidth="1"/>
    <col min="4" max="4" width="22.33203125" customWidth="1"/>
    <col min="5" max="5" width="23.6640625" customWidth="1"/>
  </cols>
  <sheetData>
    <row r="1" spans="1:9" s="4" customFormat="1" ht="36.6" thickBot="1" x14ac:dyDescent="0.4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</row>
    <row r="2" spans="1:9" ht="16.2" thickBot="1" x14ac:dyDescent="0.35">
      <c r="A2" s="5" t="s">
        <v>5</v>
      </c>
      <c r="B2" s="6">
        <v>850128</v>
      </c>
      <c r="C2" s="6">
        <v>239236</v>
      </c>
      <c r="D2" s="6">
        <f>B2-C2</f>
        <v>610892</v>
      </c>
      <c r="E2" s="7"/>
    </row>
    <row r="3" spans="1:9" ht="16.2" thickBot="1" x14ac:dyDescent="0.35">
      <c r="A3" s="5" t="s">
        <v>6</v>
      </c>
      <c r="B3" s="6">
        <v>85850</v>
      </c>
      <c r="C3" s="6"/>
      <c r="D3" s="6">
        <f t="shared" ref="D3:D9" si="0">B3-C3</f>
        <v>85850</v>
      </c>
      <c r="E3" s="8"/>
      <c r="F3" t="s">
        <v>7</v>
      </c>
    </row>
    <row r="4" spans="1:9" ht="16.2" thickBot="1" x14ac:dyDescent="0.35">
      <c r="A4" s="5" t="s">
        <v>8</v>
      </c>
      <c r="B4" s="6">
        <v>190000</v>
      </c>
      <c r="C4" s="6"/>
      <c r="D4" s="6">
        <f t="shared" si="0"/>
        <v>190000</v>
      </c>
      <c r="E4" s="8"/>
      <c r="H4">
        <f>3240*12</f>
        <v>38880</v>
      </c>
    </row>
    <row r="5" spans="1:9" ht="16.2" thickBot="1" x14ac:dyDescent="0.35">
      <c r="A5" s="5" t="s">
        <v>9</v>
      </c>
      <c r="B5" s="6">
        <v>50000</v>
      </c>
      <c r="C5" s="6"/>
      <c r="D5" s="6">
        <f t="shared" si="0"/>
        <v>50000</v>
      </c>
      <c r="E5" s="8"/>
      <c r="H5">
        <f>6000*12</f>
        <v>72000</v>
      </c>
    </row>
    <row r="6" spans="1:9" ht="16.2" thickBot="1" x14ac:dyDescent="0.35">
      <c r="A6" s="5" t="s">
        <v>10</v>
      </c>
      <c r="B6" s="6">
        <v>330824.02</v>
      </c>
      <c r="C6" s="6">
        <v>8047.8</v>
      </c>
      <c r="D6" s="6">
        <f t="shared" si="0"/>
        <v>322776.22000000003</v>
      </c>
      <c r="E6" s="8"/>
      <c r="H6">
        <f>9000*12</f>
        <v>108000</v>
      </c>
    </row>
    <row r="7" spans="1:9" ht="16.2" thickBot="1" x14ac:dyDescent="0.35">
      <c r="A7" s="5" t="s">
        <v>11</v>
      </c>
      <c r="B7" s="6">
        <v>0</v>
      </c>
      <c r="C7" s="6"/>
      <c r="D7" s="6">
        <f t="shared" si="0"/>
        <v>0</v>
      </c>
      <c r="E7" s="8"/>
    </row>
    <row r="8" spans="1:9" ht="16.2" thickBot="1" x14ac:dyDescent="0.35">
      <c r="A8" s="5" t="s">
        <v>12</v>
      </c>
      <c r="B8" s="6">
        <v>116426.36</v>
      </c>
      <c r="C8" s="6">
        <v>73631</v>
      </c>
      <c r="D8" s="6">
        <f t="shared" si="0"/>
        <v>42795.360000000001</v>
      </c>
      <c r="E8" s="8"/>
    </row>
    <row r="9" spans="1:9" ht="16.2" thickBot="1" x14ac:dyDescent="0.35">
      <c r="A9" s="5" t="s">
        <v>13</v>
      </c>
      <c r="B9" s="6">
        <v>139473.68</v>
      </c>
      <c r="C9" s="6">
        <f>107737*1.21</f>
        <v>130361.76999999999</v>
      </c>
      <c r="D9" s="6">
        <f t="shared" si="0"/>
        <v>9111.9100000000035</v>
      </c>
      <c r="E9" s="8"/>
    </row>
    <row r="10" spans="1:9" ht="15" thickBot="1" x14ac:dyDescent="0.35"/>
    <row r="11" spans="1:9" s="4" customFormat="1" ht="18.600000000000001" thickBot="1" x14ac:dyDescent="0.4">
      <c r="A11" s="9" t="s">
        <v>14</v>
      </c>
      <c r="B11" s="10">
        <f>SUM(B2:B9)</f>
        <v>1762702.06</v>
      </c>
      <c r="C11" s="10">
        <f>SUM(C2:C9)</f>
        <v>451276.56999999995</v>
      </c>
      <c r="D11" s="11">
        <f>SUM(D2:D9)</f>
        <v>1311425.49</v>
      </c>
      <c r="E11" s="12"/>
    </row>
    <row r="15" spans="1:9" ht="18" x14ac:dyDescent="0.35">
      <c r="A15" s="13" t="s">
        <v>5</v>
      </c>
      <c r="D15" s="14" t="s">
        <v>15</v>
      </c>
      <c r="E15" s="14" t="s">
        <v>16</v>
      </c>
      <c r="F15" s="14" t="s">
        <v>17</v>
      </c>
      <c r="G15" s="14" t="s">
        <v>18</v>
      </c>
      <c r="H15" s="14" t="s">
        <v>19</v>
      </c>
      <c r="I15" s="15" t="s">
        <v>20</v>
      </c>
    </row>
    <row r="16" spans="1:9" x14ac:dyDescent="0.3">
      <c r="A16" s="14" t="s">
        <v>21</v>
      </c>
      <c r="B16" s="14" t="s">
        <v>22</v>
      </c>
      <c r="C16" s="16" t="s">
        <v>23</v>
      </c>
      <c r="D16" s="17">
        <v>41122</v>
      </c>
      <c r="E16" s="17">
        <v>41486</v>
      </c>
      <c r="F16" s="18">
        <v>1700</v>
      </c>
      <c r="G16" s="14"/>
      <c r="H16" s="18">
        <v>12</v>
      </c>
      <c r="I16" s="14">
        <f>F16*H16</f>
        <v>20400</v>
      </c>
    </row>
    <row r="17" spans="1:11" x14ac:dyDescent="0.3">
      <c r="A17" s="14" t="s">
        <v>24</v>
      </c>
      <c r="B17" s="14" t="s">
        <v>22</v>
      </c>
      <c r="C17" s="19" t="s">
        <v>25</v>
      </c>
      <c r="D17" s="20">
        <v>41122</v>
      </c>
      <c r="E17" s="20">
        <v>41486</v>
      </c>
      <c r="F17" s="18">
        <v>1700</v>
      </c>
      <c r="G17" s="21">
        <v>41365</v>
      </c>
      <c r="H17" s="22">
        <v>8</v>
      </c>
      <c r="I17" s="14">
        <f t="shared" ref="I17:I18" si="1">F17*H17</f>
        <v>13600</v>
      </c>
    </row>
    <row r="18" spans="1:11" x14ac:dyDescent="0.3">
      <c r="A18" s="14" t="s">
        <v>26</v>
      </c>
      <c r="B18" s="14" t="s">
        <v>27</v>
      </c>
      <c r="C18" s="16" t="s">
        <v>28</v>
      </c>
      <c r="D18" s="17">
        <v>41122</v>
      </c>
      <c r="E18" s="17">
        <v>42216</v>
      </c>
      <c r="F18" s="18">
        <v>5701</v>
      </c>
      <c r="G18" s="23"/>
      <c r="H18" s="22">
        <v>36</v>
      </c>
      <c r="I18" s="14">
        <f t="shared" si="1"/>
        <v>205236</v>
      </c>
    </row>
    <row r="19" spans="1:11" x14ac:dyDescent="0.3">
      <c r="I19" s="24">
        <f>SUM(I16:I18)</f>
        <v>239236</v>
      </c>
    </row>
    <row r="20" spans="1:11" ht="18" x14ac:dyDescent="0.35">
      <c r="A20" s="13" t="s">
        <v>29</v>
      </c>
      <c r="D20" s="15" t="s">
        <v>30</v>
      </c>
      <c r="E20" s="25" t="s">
        <v>31</v>
      </c>
      <c r="F20" s="14" t="s">
        <v>32</v>
      </c>
      <c r="G20" s="26" t="s">
        <v>33</v>
      </c>
    </row>
    <row r="21" spans="1:11" x14ac:dyDescent="0.3">
      <c r="A21" s="14"/>
      <c r="B21" s="14"/>
      <c r="C21" s="14"/>
      <c r="D21" s="14"/>
      <c r="E21" s="14">
        <v>1</v>
      </c>
      <c r="F21" s="15">
        <v>73631</v>
      </c>
      <c r="G21" s="14"/>
      <c r="I21" s="27" t="s">
        <v>34</v>
      </c>
      <c r="K21" s="27"/>
    </row>
    <row r="22" spans="1:11" x14ac:dyDescent="0.3">
      <c r="A22" s="14"/>
      <c r="B22" s="14"/>
      <c r="C22" s="14"/>
      <c r="D22" s="14"/>
      <c r="E22" s="14">
        <v>2</v>
      </c>
      <c r="F22" s="15"/>
      <c r="G22" s="14"/>
      <c r="I22" s="27" t="s">
        <v>35</v>
      </c>
      <c r="K22" s="27"/>
    </row>
    <row r="23" spans="1:11" x14ac:dyDescent="0.3">
      <c r="A23" s="14"/>
      <c r="B23" s="14"/>
      <c r="C23" s="14"/>
      <c r="D23" s="14"/>
      <c r="E23" s="14"/>
      <c r="F23" s="14"/>
      <c r="G23" s="14"/>
      <c r="I23" s="27" t="s">
        <v>36</v>
      </c>
      <c r="K23" s="27"/>
    </row>
    <row r="24" spans="1:11" x14ac:dyDescent="0.3">
      <c r="A24" s="14"/>
      <c r="B24" s="14"/>
      <c r="C24" s="14"/>
      <c r="D24" s="14"/>
      <c r="E24" s="14"/>
      <c r="F24" s="14"/>
      <c r="G24" s="14"/>
      <c r="I24" s="27" t="s">
        <v>37</v>
      </c>
      <c r="K24" s="27"/>
    </row>
    <row r="25" spans="1:11" x14ac:dyDescent="0.3">
      <c r="D25">
        <f>SUM(D21:D24)</f>
        <v>0</v>
      </c>
      <c r="F25">
        <f>SUM(F21:F24)</f>
        <v>73631</v>
      </c>
      <c r="G25" s="28">
        <f>F25-D25</f>
        <v>73631</v>
      </c>
    </row>
    <row r="26" spans="1:11" ht="18" x14ac:dyDescent="0.35">
      <c r="A26" s="13" t="s">
        <v>38</v>
      </c>
      <c r="F26" s="24"/>
    </row>
    <row r="27" spans="1:11" x14ac:dyDescent="0.3">
      <c r="A27" s="14"/>
      <c r="B27" s="14"/>
    </row>
    <row r="28" spans="1:11" x14ac:dyDescent="0.3">
      <c r="A28" s="14"/>
      <c r="B28" s="14"/>
    </row>
    <row r="29" spans="1:11" x14ac:dyDescent="0.3">
      <c r="A29" s="14"/>
      <c r="B29" s="1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</dc:creator>
  <cp:lastModifiedBy>Marcela</cp:lastModifiedBy>
  <dcterms:created xsi:type="dcterms:W3CDTF">2013-05-17T17:43:29Z</dcterms:created>
  <dcterms:modified xsi:type="dcterms:W3CDTF">2013-05-17T17:44:37Z</dcterms:modified>
</cp:coreProperties>
</file>